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aPlanif\Desktop\Página Web\"/>
    </mc:Choice>
  </mc:AlternateContent>
  <xr:revisionPtr revIDLastSave="0" documentId="13_ncr:1_{4B9F0314-5FC2-4F7E-990E-3E0666E8C9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11-59 2018" sheetId="1" r:id="rId1"/>
  </sheets>
  <definedNames>
    <definedName name="_xlnm.Print_Area" localSheetId="0">'511-59 2018'!$A$1:$E$9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6" i="1" l="1"/>
  <c r="D96" i="1"/>
  <c r="B96" i="1"/>
  <c r="E90" i="1"/>
  <c r="D90" i="1"/>
  <c r="B90" i="1"/>
  <c r="E80" i="1"/>
  <c r="D80" i="1"/>
  <c r="D75" i="1"/>
  <c r="E75" i="1"/>
  <c r="B75" i="1"/>
  <c r="E56" i="1"/>
  <c r="B56" i="1"/>
  <c r="D52" i="1"/>
  <c r="E52" i="1"/>
  <c r="B52" i="1"/>
  <c r="B44" i="1"/>
  <c r="B20" i="1"/>
  <c r="D44" i="1"/>
  <c r="E44" i="1"/>
  <c r="D73" i="1" l="1"/>
  <c r="E73" i="1"/>
  <c r="B12" i="1"/>
  <c r="B121" i="1"/>
  <c r="B123" i="1"/>
  <c r="B114" i="1"/>
  <c r="B116" i="1"/>
  <c r="B119" i="1"/>
  <c r="B120" i="1"/>
  <c r="B115" i="1"/>
  <c r="E112" i="1"/>
  <c r="D112" i="1"/>
  <c r="B110" i="1"/>
  <c r="E106" i="1"/>
  <c r="D106" i="1"/>
  <c r="B81" i="1"/>
  <c r="B80" i="1" s="1"/>
  <c r="B73" i="1" s="1"/>
  <c r="B71" i="1"/>
  <c r="B69" i="1"/>
  <c r="E65" i="1"/>
  <c r="D65" i="1"/>
  <c r="E62" i="1"/>
  <c r="D62" i="1"/>
  <c r="E20" i="1"/>
  <c r="D20" i="1"/>
  <c r="E12" i="1"/>
  <c r="E10" i="1" s="1"/>
  <c r="D12" i="1"/>
  <c r="D60" i="1" l="1"/>
  <c r="B112" i="1"/>
  <c r="D10" i="1"/>
  <c r="B62" i="1"/>
  <c r="B65" i="1"/>
  <c r="E104" i="1"/>
  <c r="D104" i="1"/>
  <c r="B106" i="1"/>
  <c r="D88" i="1"/>
  <c r="B10" i="1"/>
  <c r="E60" i="1"/>
  <c r="B88" i="1"/>
  <c r="E88" i="1"/>
  <c r="D48" i="1" l="1"/>
  <c r="D8" i="1" s="1"/>
  <c r="E48" i="1"/>
  <c r="E8" i="1" s="1"/>
  <c r="B60" i="1"/>
  <c r="B104" i="1"/>
  <c r="B48" i="1" l="1"/>
  <c r="B8" i="1" s="1"/>
  <c r="C113" i="1" s="1"/>
  <c r="C53" i="1"/>
  <c r="C42" i="1"/>
  <c r="C36" i="1"/>
  <c r="C34" i="1"/>
  <c r="C28" i="1"/>
  <c r="C14" i="1"/>
  <c r="C70" i="1"/>
  <c r="C67" i="1"/>
  <c r="C90" i="1"/>
  <c r="C126" i="1"/>
  <c r="C97" i="1"/>
  <c r="C121" i="1"/>
  <c r="C21" i="1"/>
  <c r="C96" i="1"/>
  <c r="C68" i="1"/>
  <c r="C50" i="1"/>
  <c r="C63" i="1"/>
  <c r="C22" i="1"/>
  <c r="C39" i="1"/>
  <c r="C77" i="1" l="1"/>
  <c r="C102" i="1"/>
  <c r="C84" i="1"/>
  <c r="C117" i="1"/>
  <c r="C13" i="1"/>
  <c r="C106" i="1"/>
  <c r="C20" i="1"/>
  <c r="C119" i="1"/>
  <c r="C66" i="1"/>
  <c r="C91" i="1"/>
  <c r="C30" i="1"/>
  <c r="C81" i="1"/>
  <c r="C29" i="1"/>
  <c r="C83" i="1"/>
  <c r="C92" i="1"/>
  <c r="C115" i="1"/>
  <c r="C100" i="1"/>
  <c r="C60" i="1"/>
  <c r="C17" i="1"/>
  <c r="C27" i="1"/>
  <c r="C38" i="1"/>
  <c r="C35" i="1"/>
  <c r="C45" i="1"/>
  <c r="C44" i="1" s="1"/>
  <c r="C71" i="1"/>
  <c r="C85" i="1"/>
  <c r="C101" i="1"/>
  <c r="C122" i="1"/>
  <c r="C88" i="1"/>
  <c r="C37" i="1"/>
  <c r="C62" i="1"/>
  <c r="C40" i="1"/>
  <c r="C12" i="1"/>
  <c r="C112" i="1"/>
  <c r="C120" i="1"/>
  <c r="C108" i="1"/>
  <c r="C116" i="1"/>
  <c r="C16" i="1"/>
  <c r="C69" i="1"/>
  <c r="C65" i="1"/>
  <c r="C123" i="1"/>
  <c r="C25" i="1"/>
  <c r="C31" i="1"/>
  <c r="C10" i="1"/>
  <c r="C82" i="1"/>
  <c r="C80" i="1"/>
  <c r="C114" i="1"/>
  <c r="C125" i="1"/>
  <c r="C57" i="1"/>
  <c r="C110" i="1"/>
  <c r="C99" i="1"/>
  <c r="C107" i="1"/>
  <c r="C8" i="1"/>
  <c r="C73" i="1"/>
  <c r="C15" i="1"/>
  <c r="C18" i="1"/>
  <c r="C104" i="1"/>
  <c r="C26" i="1"/>
  <c r="C23" i="1"/>
  <c r="C32" i="1"/>
  <c r="C24" i="1"/>
  <c r="C33" i="1"/>
  <c r="C41" i="1"/>
  <c r="C54" i="1"/>
  <c r="C52" i="1" s="1"/>
  <c r="C58" i="1"/>
  <c r="C46" i="1"/>
  <c r="C76" i="1"/>
  <c r="C78" i="1"/>
  <c r="C93" i="1"/>
  <c r="C94" i="1"/>
  <c r="C98" i="1"/>
  <c r="C118" i="1"/>
  <c r="C75" i="1"/>
  <c r="C56" i="1" l="1"/>
  <c r="C48" i="1"/>
</calcChain>
</file>

<file path=xl/sharedStrings.xml><?xml version="1.0" encoding="utf-8"?>
<sst xmlns="http://schemas.openxmlformats.org/spreadsheetml/2006/main" count="106" uniqueCount="61">
  <si>
    <t>Hombres</t>
  </si>
  <si>
    <t>Mujeres</t>
  </si>
  <si>
    <t>Total</t>
  </si>
  <si>
    <t>Curso o programa, sede y especialización</t>
  </si>
  <si>
    <t>Matrícula de postgrado en la Universidad Especializada de Las Américas</t>
  </si>
  <si>
    <t xml:space="preserve">                                   TOTAL                          </t>
  </si>
  <si>
    <t>Sistema Penal Acusatorio</t>
  </si>
  <si>
    <t>Ciencias de la Salud y Seguridad Ocupacional</t>
  </si>
  <si>
    <t>Educación Especial</t>
  </si>
  <si>
    <t>Extensión de Chiriquí</t>
  </si>
  <si>
    <t>Postgrados:</t>
  </si>
  <si>
    <t xml:space="preserve">Docencia Superior </t>
  </si>
  <si>
    <t>Criminalistica</t>
  </si>
  <si>
    <t>Maestrias:</t>
  </si>
  <si>
    <t>Psicopedagogìa con Especialidad en DIFA</t>
  </si>
  <si>
    <t>Psicologia Clínica Integrada</t>
  </si>
  <si>
    <t>Higiene y Seguridad Ocupacional</t>
  </si>
  <si>
    <t>Dificultades del Aprendizaje de la Matemàtica</t>
  </si>
  <si>
    <t>Trabajo Social Juridico</t>
  </si>
  <si>
    <t>Medicina del Trabajo</t>
  </si>
  <si>
    <t>Ciencias del Desarrollo Infantil Temprano</t>
  </si>
  <si>
    <t>Gestión y Evaluación del Impacto Ambiental</t>
  </si>
  <si>
    <t>Doctorado</t>
  </si>
  <si>
    <t>Ciencias de la Educación con Orientación en Educación y Desarrollo Humano</t>
  </si>
  <si>
    <t>Extensión de Azuero</t>
  </si>
  <si>
    <t>Extensión de Veraguas</t>
  </si>
  <si>
    <t>Extensión de  Coclé</t>
  </si>
  <si>
    <t>Extensión de  Colón</t>
  </si>
  <si>
    <t>Porcentaje</t>
  </si>
  <si>
    <t>Gestión de Áreas Protegidas</t>
  </si>
  <si>
    <t>Litigación en el Proceso Penal Acusatorio</t>
  </si>
  <si>
    <t>Trabajo de Grado e Inglés</t>
  </si>
  <si>
    <t>Terapia Respiratoria Pediatrica</t>
  </si>
  <si>
    <t>Didáctica de las Ciencias Sociales</t>
  </si>
  <si>
    <t>Psicologia Clínica Esp. Psicoterapia Integrativa</t>
  </si>
  <si>
    <t>Terapia Respiratoria en Cuidados Intensivos</t>
  </si>
  <si>
    <t>Trabajo Social Juridico Forense</t>
  </si>
  <si>
    <t>Protección Radiológica</t>
  </si>
  <si>
    <t>Metodología del Entrenamiento Deportivo AC</t>
  </si>
  <si>
    <t>Gestión y Docencia Universitaria</t>
  </si>
  <si>
    <t>Gestión de Políticas Públicas Inclusión Social</t>
  </si>
  <si>
    <t>Neurodesarrollo Neonatasl e Infantil</t>
  </si>
  <si>
    <t>Fisioterapia con Especialización en Ortopedia</t>
  </si>
  <si>
    <t>Programa de Doctorado</t>
  </si>
  <si>
    <t>Ciencias de la Educación y Desarrollo Humano</t>
  </si>
  <si>
    <t>Ciencias del Comportamiento Humano</t>
  </si>
  <si>
    <t>Psicopedagogía con Especializacón en DIFA</t>
  </si>
  <si>
    <t>Dificultades en el Aprendizaje de las Matemáticas</t>
  </si>
  <si>
    <t>Patología del Habla y del Lenguaje</t>
  </si>
  <si>
    <t>Música con Especialización en Coral</t>
  </si>
  <si>
    <t>Extensiones Universitarias</t>
  </si>
  <si>
    <t>Sede ( Panamá)</t>
  </si>
  <si>
    <t>Docencia Superior</t>
  </si>
  <si>
    <t>TIC"S de la Educación</t>
  </si>
  <si>
    <t>Criminalista</t>
  </si>
  <si>
    <t>TIC"S Aplicada a la Educación</t>
  </si>
  <si>
    <t>Neurodesarrollo Neonatal e Infantil</t>
  </si>
  <si>
    <t>TIC" Aplicada a la Educación</t>
  </si>
  <si>
    <t>AMÉRICAS, POR SEXO, SEGÚN SEDE Y  PROGRAMA:  PRIMER SEMESTRE 2018</t>
  </si>
  <si>
    <t>MATRÍCULA DE POSTGRADO EN LA UNIVERSIDAD ESPECIALIZADA DE LAS</t>
  </si>
  <si>
    <t>Fuente:  Sistema  Estadístico de UDELAS (SEUDELAS)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</si>
</sst>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3" fillId="0" borderId="0" xfId="0" applyFont="1" applyFill="1"/>
    <xf numFmtId="0" fontId="3" fillId="0" borderId="0" xfId="0" applyFont="1" applyAlignment="1">
      <alignment horizontal="left" indent="2"/>
    </xf>
    <xf numFmtId="9" fontId="0" fillId="0" borderId="0" xfId="1" applyFont="1" applyFill="1"/>
    <xf numFmtId="3" fontId="3" fillId="0" borderId="3" xfId="0" applyNumberFormat="1" applyFont="1" applyFill="1" applyBorder="1" applyAlignment="1">
      <alignment horizontal="center"/>
    </xf>
    <xf numFmtId="9" fontId="3" fillId="0" borderId="3" xfId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9" fontId="3" fillId="0" borderId="4" xfId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top"/>
    </xf>
    <xf numFmtId="9" fontId="3" fillId="2" borderId="0" xfId="1" applyFont="1" applyFill="1" applyBorder="1" applyAlignment="1">
      <alignment horizontal="center" vertical="top"/>
    </xf>
    <xf numFmtId="3" fontId="3" fillId="2" borderId="4" xfId="0" applyNumberFormat="1" applyFont="1" applyFill="1" applyBorder="1" applyAlignment="1">
      <alignment horizontal="center" vertical="top"/>
    </xf>
    <xf numFmtId="0" fontId="1" fillId="0" borderId="5" xfId="0" applyFont="1" applyFill="1" applyBorder="1"/>
    <xf numFmtId="0" fontId="1" fillId="0" borderId="0" xfId="0" applyFont="1" applyFill="1"/>
    <xf numFmtId="0" fontId="1" fillId="0" borderId="2" xfId="0" applyFont="1" applyFill="1" applyBorder="1"/>
    <xf numFmtId="9" fontId="1" fillId="0" borderId="2" xfId="1" applyFont="1" applyFill="1" applyBorder="1"/>
    <xf numFmtId="0" fontId="1" fillId="0" borderId="0" xfId="0" applyFont="1" applyBorder="1" applyAlignment="1">
      <alignment horizontal="left" vertical="center" wrapText="1" indent="4"/>
    </xf>
    <xf numFmtId="3" fontId="1" fillId="0" borderId="4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indent="2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 indent="4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center" vertical="top"/>
    </xf>
    <xf numFmtId="9" fontId="1" fillId="0" borderId="0" xfId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indent="4"/>
    </xf>
    <xf numFmtId="9" fontId="1" fillId="0" borderId="5" xfId="1" applyFont="1" applyFill="1" applyBorder="1"/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2" xfId="1" applyFont="1" applyFill="1" applyBorder="1" applyAlignment="1">
      <alignment horizontal="center" vertical="center" wrapText="1"/>
    </xf>
    <xf numFmtId="9" fontId="3" fillId="3" borderId="6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abSelected="1" topLeftCell="A112" zoomScaleNormal="75" workbookViewId="0">
      <selection activeCell="G126" sqref="G126"/>
    </sheetView>
  </sheetViews>
  <sheetFormatPr baseColWidth="10" defaultRowHeight="12.75" x14ac:dyDescent="0.2"/>
  <cols>
    <col min="1" max="1" width="71.85546875" style="2" customWidth="1"/>
    <col min="2" max="2" width="14.28515625" style="2" customWidth="1"/>
    <col min="3" max="3" width="14.28515625" style="6" customWidth="1"/>
    <col min="4" max="4" width="14.28515625" style="2" customWidth="1"/>
    <col min="5" max="5" width="14.28515625" style="3" customWidth="1"/>
    <col min="6" max="16384" width="11.42578125" style="2"/>
  </cols>
  <sheetData>
    <row r="1" spans="1:5" ht="18" customHeight="1" x14ac:dyDescent="0.2">
      <c r="A1" s="47" t="s">
        <v>59</v>
      </c>
      <c r="B1" s="47"/>
      <c r="C1" s="47"/>
      <c r="D1" s="47"/>
      <c r="E1" s="47"/>
    </row>
    <row r="2" spans="1:5" ht="18" customHeight="1" x14ac:dyDescent="0.2">
      <c r="A2" s="47" t="s">
        <v>58</v>
      </c>
      <c r="B2" s="47"/>
      <c r="C2" s="47"/>
      <c r="D2" s="47"/>
      <c r="E2" s="47"/>
    </row>
    <row r="3" spans="1:5" ht="14.25" customHeight="1" x14ac:dyDescent="0.2">
      <c r="A3" s="54" t="s">
        <v>3</v>
      </c>
      <c r="B3" s="48" t="s">
        <v>4</v>
      </c>
      <c r="C3" s="50"/>
      <c r="D3" s="50"/>
      <c r="E3" s="50"/>
    </row>
    <row r="4" spans="1:5" ht="33.75" customHeight="1" x14ac:dyDescent="0.2">
      <c r="A4" s="55"/>
      <c r="B4" s="49"/>
      <c r="C4" s="51"/>
      <c r="D4" s="51"/>
      <c r="E4" s="51"/>
    </row>
    <row r="5" spans="1:5" ht="22.5" customHeight="1" x14ac:dyDescent="0.2">
      <c r="A5" s="55"/>
      <c r="B5" s="48" t="s">
        <v>2</v>
      </c>
      <c r="C5" s="52" t="s">
        <v>28</v>
      </c>
      <c r="D5" s="48" t="s">
        <v>0</v>
      </c>
      <c r="E5" s="48" t="s">
        <v>1</v>
      </c>
    </row>
    <row r="6" spans="1:5" ht="8.25" customHeight="1" x14ac:dyDescent="0.2">
      <c r="A6" s="56"/>
      <c r="B6" s="49"/>
      <c r="C6" s="53"/>
      <c r="D6" s="49"/>
      <c r="E6" s="49"/>
    </row>
    <row r="7" spans="1:5" s="1" customFormat="1" ht="17.45" customHeight="1" x14ac:dyDescent="0.2">
      <c r="A7" s="26"/>
      <c r="B7" s="27"/>
      <c r="C7" s="28"/>
      <c r="D7" s="27"/>
      <c r="E7" s="27"/>
    </row>
    <row r="8" spans="1:5" s="1" customFormat="1" ht="17.45" customHeight="1" x14ac:dyDescent="0.2">
      <c r="A8" s="4" t="s">
        <v>5</v>
      </c>
      <c r="B8" s="7">
        <f>SUM(B10,B48)</f>
        <v>1785</v>
      </c>
      <c r="C8" s="8">
        <f>+B8/$B$8</f>
        <v>1</v>
      </c>
      <c r="D8" s="7">
        <f>SUM(D10+D48)</f>
        <v>434</v>
      </c>
      <c r="E8" s="7">
        <f>SUM(E10+E48)</f>
        <v>1351</v>
      </c>
    </row>
    <row r="9" spans="1:5" s="1" customFormat="1" ht="17.45" customHeight="1" x14ac:dyDescent="0.2">
      <c r="A9" s="4"/>
      <c r="B9" s="9"/>
      <c r="C9" s="8"/>
      <c r="D9" s="9"/>
      <c r="E9" s="7"/>
    </row>
    <row r="10" spans="1:5" ht="17.45" customHeight="1" x14ac:dyDescent="0.2">
      <c r="A10" s="4" t="s">
        <v>51</v>
      </c>
      <c r="B10" s="9">
        <f>SUM(B12,B20,B44)</f>
        <v>736</v>
      </c>
      <c r="C10" s="8">
        <f t="shared" ref="C10:C88" si="0">+B10/$B$8</f>
        <v>0.41232492997198877</v>
      </c>
      <c r="D10" s="7">
        <f>SUM(D12,D20,D44)</f>
        <v>171</v>
      </c>
      <c r="E10" s="7">
        <f>SUM(E12,E20,E44)</f>
        <v>565</v>
      </c>
    </row>
    <row r="11" spans="1:5" ht="17.45" customHeight="1" x14ac:dyDescent="0.2">
      <c r="A11" s="26"/>
      <c r="B11" s="12"/>
      <c r="C11" s="8"/>
      <c r="D11" s="12"/>
      <c r="E11" s="13"/>
    </row>
    <row r="12" spans="1:5" ht="17.45" customHeight="1" x14ac:dyDescent="0.2">
      <c r="A12" s="5" t="s">
        <v>10</v>
      </c>
      <c r="B12" s="9">
        <f>+SUM(B13:B18)</f>
        <v>239</v>
      </c>
      <c r="C12" s="8">
        <f t="shared" si="0"/>
        <v>0.13389355742296918</v>
      </c>
      <c r="D12" s="9">
        <f>+SUM(D13:D18)</f>
        <v>51</v>
      </c>
      <c r="E12" s="7">
        <f>+SUM(E13:E18)</f>
        <v>188</v>
      </c>
    </row>
    <row r="13" spans="1:5" ht="17.45" customHeight="1" x14ac:dyDescent="0.2">
      <c r="A13" s="29" t="s">
        <v>11</v>
      </c>
      <c r="B13" s="30">
        <v>146</v>
      </c>
      <c r="C13" s="8">
        <f t="shared" ref="C13:C18" si="1">+B13/$B$8</f>
        <v>8.1792717086834735E-2</v>
      </c>
      <c r="D13" s="30">
        <v>28</v>
      </c>
      <c r="E13" s="31">
        <v>118</v>
      </c>
    </row>
    <row r="14" spans="1:5" ht="17.45" customHeight="1" x14ac:dyDescent="0.2">
      <c r="A14" s="29" t="s">
        <v>29</v>
      </c>
      <c r="B14" s="30">
        <v>21</v>
      </c>
      <c r="C14" s="8">
        <f t="shared" si="1"/>
        <v>1.1764705882352941E-2</v>
      </c>
      <c r="D14" s="30">
        <v>9</v>
      </c>
      <c r="E14" s="31">
        <v>12</v>
      </c>
    </row>
    <row r="15" spans="1:5" ht="17.45" customHeight="1" x14ac:dyDescent="0.2">
      <c r="A15" s="29" t="s">
        <v>30</v>
      </c>
      <c r="B15" s="30">
        <v>17</v>
      </c>
      <c r="C15" s="8">
        <f t="shared" si="1"/>
        <v>9.5238095238095247E-3</v>
      </c>
      <c r="D15" s="30">
        <v>3</v>
      </c>
      <c r="E15" s="31">
        <v>14</v>
      </c>
    </row>
    <row r="16" spans="1:5" ht="17.45" customHeight="1" x14ac:dyDescent="0.2">
      <c r="A16" s="29" t="s">
        <v>6</v>
      </c>
      <c r="B16" s="30">
        <v>23</v>
      </c>
      <c r="C16" s="8">
        <f t="shared" si="1"/>
        <v>1.2885154061624649E-2</v>
      </c>
      <c r="D16" s="30">
        <v>4</v>
      </c>
      <c r="E16" s="31">
        <v>19</v>
      </c>
    </row>
    <row r="17" spans="1:5" ht="17.45" customHeight="1" x14ac:dyDescent="0.2">
      <c r="A17" s="29" t="s">
        <v>32</v>
      </c>
      <c r="B17" s="30">
        <v>19</v>
      </c>
      <c r="C17" s="8">
        <f t="shared" si="1"/>
        <v>1.0644257703081233E-2</v>
      </c>
      <c r="D17" s="30">
        <v>5</v>
      </c>
      <c r="E17" s="31">
        <v>14</v>
      </c>
    </row>
    <row r="18" spans="1:5" ht="17.45" customHeight="1" x14ac:dyDescent="0.2">
      <c r="A18" s="29" t="s">
        <v>31</v>
      </c>
      <c r="B18" s="30">
        <v>13</v>
      </c>
      <c r="C18" s="8">
        <f t="shared" si="1"/>
        <v>7.2829131652661066E-3</v>
      </c>
      <c r="D18" s="30">
        <v>2</v>
      </c>
      <c r="E18" s="31">
        <v>11</v>
      </c>
    </row>
    <row r="19" spans="1:5" ht="17.45" customHeight="1" x14ac:dyDescent="0.2">
      <c r="A19" s="32"/>
      <c r="B19" s="30"/>
      <c r="C19" s="8"/>
      <c r="D19" s="33"/>
      <c r="E19" s="34"/>
    </row>
    <row r="20" spans="1:5" ht="17.45" customHeight="1" x14ac:dyDescent="0.2">
      <c r="A20" s="5" t="s">
        <v>13</v>
      </c>
      <c r="B20" s="9">
        <f>+SUM(B21:B42)</f>
        <v>468</v>
      </c>
      <c r="C20" s="8">
        <f t="shared" si="0"/>
        <v>0.26218487394957984</v>
      </c>
      <c r="D20" s="10">
        <f>+SUM(D21:D42)</f>
        <v>113</v>
      </c>
      <c r="E20" s="11">
        <f>+SUM(E21:E42)</f>
        <v>355</v>
      </c>
    </row>
    <row r="21" spans="1:5" ht="17.45" customHeight="1" x14ac:dyDescent="0.2">
      <c r="A21" s="29" t="s">
        <v>7</v>
      </c>
      <c r="B21" s="30">
        <v>59</v>
      </c>
      <c r="C21" s="8">
        <f t="shared" ref="C21:C41" si="2">+B21/$B$8</f>
        <v>3.3053221288515407E-2</v>
      </c>
      <c r="D21" s="33">
        <v>11</v>
      </c>
      <c r="E21" s="34">
        <v>48</v>
      </c>
    </row>
    <row r="22" spans="1:5" ht="17.45" customHeight="1" x14ac:dyDescent="0.2">
      <c r="A22" s="29" t="s">
        <v>20</v>
      </c>
      <c r="B22" s="30">
        <v>50</v>
      </c>
      <c r="C22" s="8">
        <f t="shared" si="2"/>
        <v>2.8011204481792718E-2</v>
      </c>
      <c r="D22" s="33">
        <v>1</v>
      </c>
      <c r="E22" s="34">
        <v>49</v>
      </c>
    </row>
    <row r="23" spans="1:5" ht="17.45" customHeight="1" x14ac:dyDescent="0.2">
      <c r="A23" s="29" t="s">
        <v>33</v>
      </c>
      <c r="B23" s="30">
        <v>21</v>
      </c>
      <c r="C23" s="8">
        <f t="shared" si="2"/>
        <v>1.1764705882352941E-2</v>
      </c>
      <c r="D23" s="33">
        <v>7</v>
      </c>
      <c r="E23" s="34">
        <v>14</v>
      </c>
    </row>
    <row r="24" spans="1:5" ht="17.45" customHeight="1" x14ac:dyDescent="0.2">
      <c r="A24" s="29" t="s">
        <v>47</v>
      </c>
      <c r="B24" s="30">
        <v>32</v>
      </c>
      <c r="C24" s="8">
        <f t="shared" si="2"/>
        <v>1.7927170868347338E-2</v>
      </c>
      <c r="D24" s="33">
        <v>6</v>
      </c>
      <c r="E24" s="34">
        <v>26</v>
      </c>
    </row>
    <row r="25" spans="1:5" ht="17.45" customHeight="1" x14ac:dyDescent="0.2">
      <c r="A25" s="29" t="s">
        <v>8</v>
      </c>
      <c r="B25" s="30">
        <v>6</v>
      </c>
      <c r="C25" s="8">
        <f t="shared" si="2"/>
        <v>3.3613445378151263E-3</v>
      </c>
      <c r="D25" s="33">
        <v>0</v>
      </c>
      <c r="E25" s="34">
        <v>6</v>
      </c>
    </row>
    <row r="26" spans="1:5" ht="17.45" customHeight="1" x14ac:dyDescent="0.2">
      <c r="A26" s="29" t="s">
        <v>42</v>
      </c>
      <c r="B26" s="30">
        <v>11</v>
      </c>
      <c r="C26" s="8">
        <f t="shared" si="2"/>
        <v>6.1624649859943975E-3</v>
      </c>
      <c r="D26" s="33">
        <v>5</v>
      </c>
      <c r="E26" s="34">
        <v>6</v>
      </c>
    </row>
    <row r="27" spans="1:5" ht="17.45" customHeight="1" x14ac:dyDescent="0.2">
      <c r="A27" s="29" t="s">
        <v>40</v>
      </c>
      <c r="B27" s="30">
        <v>23</v>
      </c>
      <c r="C27" s="8">
        <f t="shared" si="2"/>
        <v>1.2885154061624649E-2</v>
      </c>
      <c r="D27" s="33">
        <v>9</v>
      </c>
      <c r="E27" s="34">
        <v>14</v>
      </c>
    </row>
    <row r="28" spans="1:5" ht="17.45" customHeight="1" x14ac:dyDescent="0.2">
      <c r="A28" s="29" t="s">
        <v>39</v>
      </c>
      <c r="B28" s="30">
        <v>2</v>
      </c>
      <c r="C28" s="8">
        <f t="shared" si="2"/>
        <v>1.1204481792717086E-3</v>
      </c>
      <c r="D28" s="33">
        <v>1</v>
      </c>
      <c r="E28" s="34">
        <v>1</v>
      </c>
    </row>
    <row r="29" spans="1:5" ht="17.45" customHeight="1" x14ac:dyDescent="0.2">
      <c r="A29" s="29" t="s">
        <v>21</v>
      </c>
      <c r="B29" s="30">
        <v>11</v>
      </c>
      <c r="C29" s="8">
        <f t="shared" si="2"/>
        <v>6.1624649859943975E-3</v>
      </c>
      <c r="D29" s="33">
        <v>3</v>
      </c>
      <c r="E29" s="34">
        <v>8</v>
      </c>
    </row>
    <row r="30" spans="1:5" ht="17.45" customHeight="1" x14ac:dyDescent="0.2">
      <c r="A30" s="29" t="s">
        <v>16</v>
      </c>
      <c r="B30" s="30">
        <v>19</v>
      </c>
      <c r="C30" s="8">
        <f t="shared" si="2"/>
        <v>1.0644257703081233E-2</v>
      </c>
      <c r="D30" s="33">
        <v>5</v>
      </c>
      <c r="E30" s="34">
        <v>14</v>
      </c>
    </row>
    <row r="31" spans="1:5" ht="17.45" customHeight="1" x14ac:dyDescent="0.2">
      <c r="A31" s="29" t="s">
        <v>19</v>
      </c>
      <c r="B31" s="30">
        <v>17</v>
      </c>
      <c r="C31" s="8">
        <f t="shared" si="2"/>
        <v>9.5238095238095247E-3</v>
      </c>
      <c r="D31" s="33">
        <v>4</v>
      </c>
      <c r="E31" s="34">
        <v>13</v>
      </c>
    </row>
    <row r="32" spans="1:5" ht="17.45" customHeight="1" x14ac:dyDescent="0.2">
      <c r="A32" s="29" t="s">
        <v>38</v>
      </c>
      <c r="B32" s="30">
        <v>16</v>
      </c>
      <c r="C32" s="8">
        <f t="shared" si="2"/>
        <v>8.9635854341736688E-3</v>
      </c>
      <c r="D32" s="33">
        <v>7</v>
      </c>
      <c r="E32" s="34">
        <v>9</v>
      </c>
    </row>
    <row r="33" spans="1:5" ht="17.45" customHeight="1" x14ac:dyDescent="0.2">
      <c r="A33" s="29" t="s">
        <v>49</v>
      </c>
      <c r="B33" s="30">
        <v>1</v>
      </c>
      <c r="C33" s="8">
        <f t="shared" si="2"/>
        <v>5.602240896358543E-4</v>
      </c>
      <c r="D33" s="33">
        <v>1</v>
      </c>
      <c r="E33" s="34">
        <v>0</v>
      </c>
    </row>
    <row r="34" spans="1:5" ht="17.45" customHeight="1" x14ac:dyDescent="0.2">
      <c r="A34" s="29" t="s">
        <v>41</v>
      </c>
      <c r="B34" s="30">
        <v>12</v>
      </c>
      <c r="C34" s="8">
        <f t="shared" si="2"/>
        <v>6.7226890756302525E-3</v>
      </c>
      <c r="D34" s="33">
        <v>3</v>
      </c>
      <c r="E34" s="34">
        <v>9</v>
      </c>
    </row>
    <row r="35" spans="1:5" ht="17.45" customHeight="1" x14ac:dyDescent="0.2">
      <c r="A35" s="29" t="s">
        <v>48</v>
      </c>
      <c r="B35" s="30">
        <v>30</v>
      </c>
      <c r="C35" s="8">
        <f t="shared" si="2"/>
        <v>1.680672268907563E-2</v>
      </c>
      <c r="D35" s="33">
        <v>9</v>
      </c>
      <c r="E35" s="34">
        <v>21</v>
      </c>
    </row>
    <row r="36" spans="1:5" ht="17.45" customHeight="1" x14ac:dyDescent="0.2">
      <c r="A36" s="29" t="s">
        <v>37</v>
      </c>
      <c r="B36" s="30">
        <v>24</v>
      </c>
      <c r="C36" s="8">
        <f t="shared" si="2"/>
        <v>1.3445378151260505E-2</v>
      </c>
      <c r="D36" s="33">
        <v>7</v>
      </c>
      <c r="E36" s="34">
        <v>17</v>
      </c>
    </row>
    <row r="37" spans="1:5" ht="17.45" customHeight="1" x14ac:dyDescent="0.2">
      <c r="A37" s="29" t="s">
        <v>34</v>
      </c>
      <c r="B37" s="30">
        <v>37</v>
      </c>
      <c r="C37" s="8">
        <f t="shared" si="2"/>
        <v>2.072829131652661E-2</v>
      </c>
      <c r="D37" s="33">
        <v>12</v>
      </c>
      <c r="E37" s="34">
        <v>25</v>
      </c>
    </row>
    <row r="38" spans="1:5" ht="17.45" customHeight="1" x14ac:dyDescent="0.2">
      <c r="A38" s="29" t="s">
        <v>46</v>
      </c>
      <c r="B38" s="30">
        <v>16</v>
      </c>
      <c r="C38" s="8">
        <f t="shared" si="2"/>
        <v>8.9635854341736688E-3</v>
      </c>
      <c r="D38" s="33">
        <v>7</v>
      </c>
      <c r="E38" s="34">
        <v>9</v>
      </c>
    </row>
    <row r="39" spans="1:5" ht="17.45" customHeight="1" x14ac:dyDescent="0.2">
      <c r="A39" s="29" t="s">
        <v>6</v>
      </c>
      <c r="B39" s="30">
        <v>23</v>
      </c>
      <c r="C39" s="8">
        <f t="shared" si="2"/>
        <v>1.2885154061624649E-2</v>
      </c>
      <c r="D39" s="33">
        <v>4</v>
      </c>
      <c r="E39" s="34">
        <v>19</v>
      </c>
    </row>
    <row r="40" spans="1:5" ht="17.45" customHeight="1" x14ac:dyDescent="0.2">
      <c r="A40" s="29" t="s">
        <v>35</v>
      </c>
      <c r="B40" s="30">
        <v>14</v>
      </c>
      <c r="C40" s="8">
        <f t="shared" si="2"/>
        <v>7.8431372549019607E-3</v>
      </c>
      <c r="D40" s="33">
        <v>3</v>
      </c>
      <c r="E40" s="34">
        <v>11</v>
      </c>
    </row>
    <row r="41" spans="1:5" ht="17.45" customHeight="1" x14ac:dyDescent="0.2">
      <c r="A41" s="29" t="s">
        <v>57</v>
      </c>
      <c r="B41" s="30">
        <v>23</v>
      </c>
      <c r="C41" s="8">
        <f t="shared" si="2"/>
        <v>1.2885154061624649E-2</v>
      </c>
      <c r="D41" s="33">
        <v>5</v>
      </c>
      <c r="E41" s="34">
        <v>18</v>
      </c>
    </row>
    <row r="42" spans="1:5" ht="17.45" customHeight="1" x14ac:dyDescent="0.2">
      <c r="A42" s="29" t="s">
        <v>36</v>
      </c>
      <c r="B42" s="30">
        <v>21</v>
      </c>
      <c r="C42" s="8">
        <f>+B42/$B$8</f>
        <v>1.1764705882352941E-2</v>
      </c>
      <c r="D42" s="33">
        <v>3</v>
      </c>
      <c r="E42" s="34">
        <v>18</v>
      </c>
    </row>
    <row r="43" spans="1:5" ht="17.45" customHeight="1" x14ac:dyDescent="0.2">
      <c r="A43" s="29"/>
      <c r="B43" s="30"/>
      <c r="C43" s="8"/>
      <c r="D43" s="33"/>
      <c r="E43" s="34"/>
    </row>
    <row r="44" spans="1:5" ht="17.45" customHeight="1" x14ac:dyDescent="0.2">
      <c r="A44" s="4" t="s">
        <v>43</v>
      </c>
      <c r="B44" s="19">
        <f>SUM(B45:B46)</f>
        <v>29</v>
      </c>
      <c r="C44" s="18">
        <f>SUM(C45:C46)</f>
        <v>1.6246498599439777E-2</v>
      </c>
      <c r="D44" s="13">
        <f t="shared" ref="D44:E44" si="3">SUM(D45:D46)</f>
        <v>7</v>
      </c>
      <c r="E44" s="13">
        <f t="shared" si="3"/>
        <v>22</v>
      </c>
    </row>
    <row r="45" spans="1:5" ht="17.45" customHeight="1" x14ac:dyDescent="0.2">
      <c r="A45" s="35" t="s">
        <v>44</v>
      </c>
      <c r="B45" s="36">
        <v>4</v>
      </c>
      <c r="C45" s="8">
        <f>+B45/$B$8</f>
        <v>2.2408963585434172E-3</v>
      </c>
      <c r="D45" s="36">
        <v>1</v>
      </c>
      <c r="E45" s="37">
        <v>3</v>
      </c>
    </row>
    <row r="46" spans="1:5" ht="17.45" customHeight="1" x14ac:dyDescent="0.2">
      <c r="A46" s="35" t="s">
        <v>45</v>
      </c>
      <c r="B46" s="36">
        <v>25</v>
      </c>
      <c r="C46" s="8">
        <f>+B46/$B$8</f>
        <v>1.4005602240896359E-2</v>
      </c>
      <c r="D46" s="36">
        <v>6</v>
      </c>
      <c r="E46" s="37">
        <v>19</v>
      </c>
    </row>
    <row r="47" spans="1:5" ht="17.45" customHeight="1" x14ac:dyDescent="0.2">
      <c r="A47" s="26"/>
      <c r="B47" s="36"/>
      <c r="C47" s="8"/>
      <c r="D47" s="36"/>
      <c r="E47" s="37"/>
    </row>
    <row r="48" spans="1:5" ht="17.45" customHeight="1" x14ac:dyDescent="0.2">
      <c r="A48" s="4" t="s">
        <v>50</v>
      </c>
      <c r="B48" s="9">
        <f>SUM(B50,B60,B73,B88,B104)</f>
        <v>1049</v>
      </c>
      <c r="C48" s="9">
        <f t="shared" ref="C48:E48" si="4">SUM(C50,C60,C73,C88,C104)</f>
        <v>0.58767507002801123</v>
      </c>
      <c r="D48" s="7">
        <f t="shared" si="4"/>
        <v>263</v>
      </c>
      <c r="E48" s="7">
        <f t="shared" si="4"/>
        <v>786</v>
      </c>
    </row>
    <row r="49" spans="1:5" ht="17.45" customHeight="1" x14ac:dyDescent="0.2">
      <c r="A49" s="26"/>
      <c r="B49" s="36"/>
      <c r="C49" s="20"/>
      <c r="D49" s="36"/>
      <c r="E49" s="38"/>
    </row>
    <row r="50" spans="1:5" ht="17.45" customHeight="1" x14ac:dyDescent="0.2">
      <c r="A50" s="39" t="s">
        <v>26</v>
      </c>
      <c r="B50" s="12">
        <v>38</v>
      </c>
      <c r="C50" s="20">
        <f t="shared" si="0"/>
        <v>2.1288515406162466E-2</v>
      </c>
      <c r="D50" s="12">
        <v>10</v>
      </c>
      <c r="E50" s="21">
        <v>28</v>
      </c>
    </row>
    <row r="51" spans="1:5" ht="17.45" customHeight="1" x14ac:dyDescent="0.2">
      <c r="A51" s="26"/>
      <c r="B51" s="36"/>
      <c r="C51" s="20"/>
      <c r="D51" s="36"/>
      <c r="E51" s="38"/>
    </row>
    <row r="52" spans="1:5" ht="17.45" customHeight="1" x14ac:dyDescent="0.2">
      <c r="A52" s="5" t="s">
        <v>10</v>
      </c>
      <c r="B52" s="24">
        <f>SUM(B53:B54)</f>
        <v>22</v>
      </c>
      <c r="C52" s="23">
        <f>SUM(C53:C54)</f>
        <v>1.2324929971988795E-2</v>
      </c>
      <c r="D52" s="24">
        <f t="shared" ref="D52:E52" si="5">SUM(D53:D54)</f>
        <v>5</v>
      </c>
      <c r="E52" s="22">
        <f t="shared" si="5"/>
        <v>17</v>
      </c>
    </row>
    <row r="53" spans="1:5" ht="17.45" customHeight="1" x14ac:dyDescent="0.2">
      <c r="A53" s="29" t="s">
        <v>52</v>
      </c>
      <c r="B53" s="40">
        <v>15</v>
      </c>
      <c r="C53" s="41">
        <f>+B53/$B$8</f>
        <v>8.4033613445378148E-3</v>
      </c>
      <c r="D53" s="40">
        <v>3</v>
      </c>
      <c r="E53" s="42">
        <v>12</v>
      </c>
    </row>
    <row r="54" spans="1:5" ht="17.45" customHeight="1" x14ac:dyDescent="0.2">
      <c r="A54" s="29" t="s">
        <v>31</v>
      </c>
      <c r="B54" s="40">
        <v>7</v>
      </c>
      <c r="C54" s="41">
        <f>+B54/$B$8</f>
        <v>3.9215686274509803E-3</v>
      </c>
      <c r="D54" s="40">
        <v>2</v>
      </c>
      <c r="E54" s="42">
        <v>5</v>
      </c>
    </row>
    <row r="55" spans="1:5" ht="17.45" customHeight="1" x14ac:dyDescent="0.2">
      <c r="A55" s="29"/>
      <c r="B55" s="24"/>
      <c r="C55" s="20"/>
      <c r="D55" s="24"/>
      <c r="E55" s="22"/>
    </row>
    <row r="56" spans="1:5" ht="17.45" customHeight="1" x14ac:dyDescent="0.2">
      <c r="A56" s="5" t="s">
        <v>13</v>
      </c>
      <c r="B56" s="24">
        <f>SUM(B57:B58)</f>
        <v>16</v>
      </c>
      <c r="C56" s="22">
        <f t="shared" ref="C56:E56" si="6">SUM(C57:C58)</f>
        <v>8.9635854341736688E-3</v>
      </c>
      <c r="D56" s="24">
        <v>5</v>
      </c>
      <c r="E56" s="22">
        <f t="shared" si="6"/>
        <v>11</v>
      </c>
    </row>
    <row r="57" spans="1:5" ht="17.45" customHeight="1" x14ac:dyDescent="0.2">
      <c r="A57" s="29" t="s">
        <v>8</v>
      </c>
      <c r="B57" s="40">
        <v>9</v>
      </c>
      <c r="C57" s="41">
        <f t="shared" si="0"/>
        <v>5.0420168067226894E-3</v>
      </c>
      <c r="D57" s="40">
        <v>2</v>
      </c>
      <c r="E57" s="42">
        <v>7</v>
      </c>
    </row>
    <row r="58" spans="1:5" ht="17.45" customHeight="1" x14ac:dyDescent="0.2">
      <c r="A58" s="35" t="s">
        <v>53</v>
      </c>
      <c r="B58" s="36">
        <v>7</v>
      </c>
      <c r="C58" s="41">
        <f t="shared" si="0"/>
        <v>3.9215686274509803E-3</v>
      </c>
      <c r="D58" s="36">
        <v>3</v>
      </c>
      <c r="E58" s="38">
        <v>4</v>
      </c>
    </row>
    <row r="59" spans="1:5" ht="17.45" customHeight="1" x14ac:dyDescent="0.2">
      <c r="A59" s="35"/>
      <c r="B59" s="36"/>
      <c r="C59" s="20"/>
      <c r="D59" s="36"/>
      <c r="E59" s="38"/>
    </row>
    <row r="60" spans="1:5" ht="17.45" customHeight="1" x14ac:dyDescent="0.2">
      <c r="A60" s="39" t="s">
        <v>27</v>
      </c>
      <c r="B60" s="12">
        <f>B62+B65</f>
        <v>223</v>
      </c>
      <c r="C60" s="20">
        <f t="shared" si="0"/>
        <v>0.12492997198879552</v>
      </c>
      <c r="D60" s="12">
        <f>D62+D65</f>
        <v>46</v>
      </c>
      <c r="E60" s="13">
        <f>E62+E65</f>
        <v>177</v>
      </c>
    </row>
    <row r="61" spans="1:5" ht="17.45" customHeight="1" x14ac:dyDescent="0.2">
      <c r="A61" s="26"/>
      <c r="B61" s="36"/>
      <c r="C61" s="20"/>
      <c r="D61" s="36"/>
      <c r="E61" s="37"/>
    </row>
    <row r="62" spans="1:5" ht="17.45" customHeight="1" x14ac:dyDescent="0.2">
      <c r="A62" s="5" t="s">
        <v>10</v>
      </c>
      <c r="B62" s="14">
        <f>SUM(B63:B63)</f>
        <v>20</v>
      </c>
      <c r="C62" s="8">
        <f t="shared" si="0"/>
        <v>1.1204481792717087E-2</v>
      </c>
      <c r="D62" s="14">
        <f>SUM(D63:D63)</f>
        <v>8</v>
      </c>
      <c r="E62" s="15">
        <f>SUM(E63:E63)</f>
        <v>12</v>
      </c>
    </row>
    <row r="63" spans="1:5" ht="17.45" customHeight="1" x14ac:dyDescent="0.2">
      <c r="A63" s="29" t="s">
        <v>11</v>
      </c>
      <c r="B63" s="43">
        <v>20</v>
      </c>
      <c r="C63" s="8">
        <f t="shared" si="0"/>
        <v>1.1204481792717087E-2</v>
      </c>
      <c r="D63" s="43">
        <v>8</v>
      </c>
      <c r="E63" s="44">
        <v>12</v>
      </c>
    </row>
    <row r="64" spans="1:5" ht="17.45" customHeight="1" x14ac:dyDescent="0.2">
      <c r="A64" s="32"/>
      <c r="B64" s="43"/>
      <c r="C64" s="8"/>
      <c r="D64" s="43"/>
      <c r="E64" s="44"/>
    </row>
    <row r="65" spans="1:5" ht="17.45" customHeight="1" x14ac:dyDescent="0.2">
      <c r="A65" s="5" t="s">
        <v>13</v>
      </c>
      <c r="B65" s="14">
        <f>SUM(B66:B71)</f>
        <v>203</v>
      </c>
      <c r="C65" s="8">
        <f t="shared" si="0"/>
        <v>0.11372549019607843</v>
      </c>
      <c r="D65" s="14">
        <f>SUM(D66:D71)</f>
        <v>38</v>
      </c>
      <c r="E65" s="15">
        <f>SUM(E66:E71)</f>
        <v>165</v>
      </c>
    </row>
    <row r="66" spans="1:5" ht="17.45" customHeight="1" x14ac:dyDescent="0.2">
      <c r="A66" s="29" t="s">
        <v>7</v>
      </c>
      <c r="B66" s="36">
        <v>23</v>
      </c>
      <c r="C66" s="8">
        <f t="shared" ref="C66:C71" si="7">+B66/$B$8</f>
        <v>1.2885154061624649E-2</v>
      </c>
      <c r="D66" s="43">
        <v>5</v>
      </c>
      <c r="E66" s="44">
        <v>18</v>
      </c>
    </row>
    <row r="67" spans="1:5" ht="17.45" customHeight="1" x14ac:dyDescent="0.2">
      <c r="A67" s="29" t="s">
        <v>17</v>
      </c>
      <c r="B67" s="36">
        <v>35</v>
      </c>
      <c r="C67" s="8">
        <f t="shared" si="7"/>
        <v>1.9607843137254902E-2</v>
      </c>
      <c r="D67" s="43">
        <v>12</v>
      </c>
      <c r="E67" s="44">
        <v>23</v>
      </c>
    </row>
    <row r="68" spans="1:5" ht="17.45" customHeight="1" x14ac:dyDescent="0.2">
      <c r="A68" s="29" t="s">
        <v>8</v>
      </c>
      <c r="B68" s="36">
        <v>76</v>
      </c>
      <c r="C68" s="8">
        <f t="shared" si="7"/>
        <v>4.2577030812324931E-2</v>
      </c>
      <c r="D68" s="43">
        <v>6</v>
      </c>
      <c r="E68" s="44">
        <v>70</v>
      </c>
    </row>
    <row r="69" spans="1:5" ht="17.45" customHeight="1" x14ac:dyDescent="0.2">
      <c r="A69" s="29" t="s">
        <v>16</v>
      </c>
      <c r="B69" s="36">
        <f>SUM(D69:E69)</f>
        <v>15</v>
      </c>
      <c r="C69" s="8">
        <f t="shared" si="7"/>
        <v>8.4033613445378148E-3</v>
      </c>
      <c r="D69" s="43">
        <v>5</v>
      </c>
      <c r="E69" s="44">
        <v>10</v>
      </c>
    </row>
    <row r="70" spans="1:5" ht="17.45" customHeight="1" x14ac:dyDescent="0.2">
      <c r="A70" s="29" t="s">
        <v>6</v>
      </c>
      <c r="B70" s="36">
        <v>31</v>
      </c>
      <c r="C70" s="8">
        <f t="shared" si="7"/>
        <v>1.7366946778711485E-2</v>
      </c>
      <c r="D70" s="43">
        <v>9</v>
      </c>
      <c r="E70" s="44">
        <v>22</v>
      </c>
    </row>
    <row r="71" spans="1:5" ht="17.45" customHeight="1" x14ac:dyDescent="0.2">
      <c r="A71" s="29" t="s">
        <v>18</v>
      </c>
      <c r="B71" s="36">
        <f>SUM(D71:E71)</f>
        <v>23</v>
      </c>
      <c r="C71" s="8">
        <f t="shared" si="7"/>
        <v>1.2885154061624649E-2</v>
      </c>
      <c r="D71" s="43">
        <v>1</v>
      </c>
      <c r="E71" s="44">
        <v>22</v>
      </c>
    </row>
    <row r="72" spans="1:5" ht="17.45" customHeight="1" x14ac:dyDescent="0.2">
      <c r="A72" s="26"/>
      <c r="B72" s="36"/>
      <c r="C72" s="8"/>
      <c r="D72" s="36"/>
      <c r="E72" s="37"/>
    </row>
    <row r="73" spans="1:5" ht="17.45" customHeight="1" x14ac:dyDescent="0.2">
      <c r="A73" s="4" t="s">
        <v>9</v>
      </c>
      <c r="B73" s="9">
        <f>SUM(B75,B80)</f>
        <v>187</v>
      </c>
      <c r="C73" s="8">
        <f t="shared" si="0"/>
        <v>0.10476190476190476</v>
      </c>
      <c r="D73" s="7">
        <f>SUM(D75,D80)</f>
        <v>53</v>
      </c>
      <c r="E73" s="7">
        <f>SUM(E75,E80)</f>
        <v>134</v>
      </c>
    </row>
    <row r="74" spans="1:5" ht="17.45" customHeight="1" x14ac:dyDescent="0.2">
      <c r="A74" s="26"/>
      <c r="B74" s="36"/>
      <c r="C74" s="8"/>
      <c r="D74" s="37"/>
      <c r="E74" s="37"/>
    </row>
    <row r="75" spans="1:5" ht="17.45" customHeight="1" x14ac:dyDescent="0.2">
      <c r="A75" s="5" t="s">
        <v>10</v>
      </c>
      <c r="B75" s="12">
        <f>SUM(B76:B78)</f>
        <v>60</v>
      </c>
      <c r="C75" s="18">
        <f t="shared" ref="C75:E75" si="8">SUM(C76:C78)</f>
        <v>3.3613445378151266E-2</v>
      </c>
      <c r="D75" s="13">
        <f t="shared" si="8"/>
        <v>21</v>
      </c>
      <c r="E75" s="13">
        <f t="shared" si="8"/>
        <v>39</v>
      </c>
    </row>
    <row r="76" spans="1:5" ht="17.45" customHeight="1" x14ac:dyDescent="0.2">
      <c r="A76" s="29" t="s">
        <v>54</v>
      </c>
      <c r="B76" s="36">
        <v>13</v>
      </c>
      <c r="C76" s="8">
        <f>+B76/$B$8</f>
        <v>7.2829131652661066E-3</v>
      </c>
      <c r="D76" s="37">
        <v>5</v>
      </c>
      <c r="E76" s="37">
        <v>8</v>
      </c>
    </row>
    <row r="77" spans="1:5" ht="17.45" customHeight="1" x14ac:dyDescent="0.2">
      <c r="A77" s="29" t="s">
        <v>52</v>
      </c>
      <c r="B77" s="36">
        <v>28</v>
      </c>
      <c r="C77" s="8">
        <f t="shared" ref="C77:C78" si="9">+B77/$B$8</f>
        <v>1.5686274509803921E-2</v>
      </c>
      <c r="D77" s="37">
        <v>9</v>
      </c>
      <c r="E77" s="37">
        <v>19</v>
      </c>
    </row>
    <row r="78" spans="1:5" ht="17.45" customHeight="1" x14ac:dyDescent="0.2">
      <c r="A78" s="29" t="s">
        <v>31</v>
      </c>
      <c r="B78" s="36">
        <v>19</v>
      </c>
      <c r="C78" s="8">
        <f t="shared" si="9"/>
        <v>1.0644257703081233E-2</v>
      </c>
      <c r="D78" s="37">
        <v>7</v>
      </c>
      <c r="E78" s="37">
        <v>12</v>
      </c>
    </row>
    <row r="79" spans="1:5" ht="17.45" customHeight="1" x14ac:dyDescent="0.2">
      <c r="A79" s="26"/>
      <c r="B79" s="36"/>
      <c r="C79" s="8"/>
      <c r="D79" s="37"/>
      <c r="E79" s="37"/>
    </row>
    <row r="80" spans="1:5" ht="17.45" customHeight="1" x14ac:dyDescent="0.2">
      <c r="A80" s="5" t="s">
        <v>13</v>
      </c>
      <c r="B80" s="10">
        <f>SUM(B81:B85)</f>
        <v>127</v>
      </c>
      <c r="C80" s="8">
        <f t="shared" si="0"/>
        <v>7.1148459383753498E-2</v>
      </c>
      <c r="D80" s="11">
        <f>SUM(D81:D85)</f>
        <v>32</v>
      </c>
      <c r="E80" s="11">
        <f>SUM(E81:E85)</f>
        <v>95</v>
      </c>
    </row>
    <row r="81" spans="1:5" ht="17.45" customHeight="1" x14ac:dyDescent="0.2">
      <c r="A81" s="29" t="s">
        <v>7</v>
      </c>
      <c r="B81" s="43">
        <f>SUM(D81:E81)</f>
        <v>22</v>
      </c>
      <c r="C81" s="8">
        <f t="shared" si="0"/>
        <v>1.2324929971988795E-2</v>
      </c>
      <c r="D81" s="44">
        <v>8</v>
      </c>
      <c r="E81" s="44">
        <v>14</v>
      </c>
    </row>
    <row r="82" spans="1:5" ht="17.45" customHeight="1" x14ac:dyDescent="0.2">
      <c r="A82" s="29" t="s">
        <v>15</v>
      </c>
      <c r="B82" s="43">
        <v>70</v>
      </c>
      <c r="C82" s="8">
        <f t="shared" si="0"/>
        <v>3.9215686274509803E-2</v>
      </c>
      <c r="D82" s="44">
        <v>21</v>
      </c>
      <c r="E82" s="37">
        <v>49</v>
      </c>
    </row>
    <row r="83" spans="1:5" ht="17.45" customHeight="1" x14ac:dyDescent="0.2">
      <c r="A83" s="29" t="s">
        <v>8</v>
      </c>
      <c r="B83" s="43">
        <v>22</v>
      </c>
      <c r="C83" s="8">
        <f t="shared" si="0"/>
        <v>1.2324929971988795E-2</v>
      </c>
      <c r="D83" s="44">
        <v>1</v>
      </c>
      <c r="E83" s="37">
        <v>21</v>
      </c>
    </row>
    <row r="84" spans="1:5" ht="17.45" customHeight="1" x14ac:dyDescent="0.2">
      <c r="A84" s="29" t="s">
        <v>55</v>
      </c>
      <c r="B84" s="43">
        <v>10</v>
      </c>
      <c r="C84" s="8">
        <f t="shared" si="0"/>
        <v>5.6022408963585435E-3</v>
      </c>
      <c r="D84" s="44">
        <v>1</v>
      </c>
      <c r="E84" s="37">
        <v>9</v>
      </c>
    </row>
    <row r="85" spans="1:5" ht="17.45" customHeight="1" x14ac:dyDescent="0.2">
      <c r="A85" s="29" t="s">
        <v>56</v>
      </c>
      <c r="B85" s="43">
        <v>3</v>
      </c>
      <c r="C85" s="8">
        <f t="shared" si="0"/>
        <v>1.6806722689075631E-3</v>
      </c>
      <c r="D85" s="44">
        <v>1</v>
      </c>
      <c r="E85" s="37">
        <v>2</v>
      </c>
    </row>
    <row r="86" spans="1:5" ht="17.45" customHeight="1" x14ac:dyDescent="0.2">
      <c r="A86" s="29"/>
      <c r="B86" s="43"/>
      <c r="C86" s="8"/>
      <c r="D86" s="44"/>
      <c r="E86" s="37"/>
    </row>
    <row r="87" spans="1:5" ht="17.45" customHeight="1" x14ac:dyDescent="0.2">
      <c r="A87" s="26"/>
      <c r="B87" s="36"/>
      <c r="C87" s="8"/>
      <c r="D87" s="37"/>
      <c r="E87" s="37"/>
    </row>
    <row r="88" spans="1:5" ht="17.45" customHeight="1" x14ac:dyDescent="0.2">
      <c r="A88" s="4" t="s">
        <v>24</v>
      </c>
      <c r="B88" s="9">
        <f>B90+B96</f>
        <v>281</v>
      </c>
      <c r="C88" s="8">
        <f t="shared" si="0"/>
        <v>0.15742296918767507</v>
      </c>
      <c r="D88" s="7">
        <f>D90+D96</f>
        <v>71</v>
      </c>
      <c r="E88" s="7">
        <f>E90+E96</f>
        <v>210</v>
      </c>
    </row>
    <row r="89" spans="1:5" ht="17.45" customHeight="1" x14ac:dyDescent="0.2">
      <c r="A89" s="26"/>
      <c r="B89" s="36"/>
      <c r="C89" s="8"/>
      <c r="D89" s="37"/>
      <c r="E89" s="37"/>
    </row>
    <row r="90" spans="1:5" ht="17.45" customHeight="1" x14ac:dyDescent="0.2">
      <c r="A90" s="5" t="s">
        <v>10</v>
      </c>
      <c r="B90" s="10">
        <f>SUM(B91:B94)</f>
        <v>86</v>
      </c>
      <c r="C90" s="8">
        <f t="shared" ref="C90:C126" si="10">+B90/$B$8</f>
        <v>4.8179271708683476E-2</v>
      </c>
      <c r="D90" s="11">
        <f>SUM(D91:D94)</f>
        <v>19</v>
      </c>
      <c r="E90" s="11">
        <f>SUM(E91:E94)</f>
        <v>67</v>
      </c>
    </row>
    <row r="91" spans="1:5" ht="17.45" customHeight="1" x14ac:dyDescent="0.2">
      <c r="A91" s="29" t="s">
        <v>11</v>
      </c>
      <c r="B91" s="33">
        <v>32</v>
      </c>
      <c r="C91" s="8">
        <f t="shared" si="10"/>
        <v>1.7927170868347338E-2</v>
      </c>
      <c r="D91" s="34">
        <v>4</v>
      </c>
      <c r="E91" s="34">
        <v>28</v>
      </c>
    </row>
    <row r="92" spans="1:5" ht="17.45" customHeight="1" x14ac:dyDescent="0.2">
      <c r="A92" s="29" t="s">
        <v>6</v>
      </c>
      <c r="B92" s="33">
        <v>25</v>
      </c>
      <c r="C92" s="8">
        <f t="shared" si="10"/>
        <v>1.4005602240896359E-2</v>
      </c>
      <c r="D92" s="16">
        <v>7</v>
      </c>
      <c r="E92" s="16">
        <v>18</v>
      </c>
    </row>
    <row r="93" spans="1:5" ht="17.45" customHeight="1" x14ac:dyDescent="0.2">
      <c r="A93" s="29" t="s">
        <v>31</v>
      </c>
      <c r="B93" s="33">
        <v>20</v>
      </c>
      <c r="C93" s="8">
        <f t="shared" si="10"/>
        <v>1.1204481792717087E-2</v>
      </c>
      <c r="D93" s="16">
        <v>5</v>
      </c>
      <c r="E93" s="16">
        <v>15</v>
      </c>
    </row>
    <row r="94" spans="1:5" ht="17.45" customHeight="1" x14ac:dyDescent="0.2">
      <c r="A94" s="29" t="s">
        <v>30</v>
      </c>
      <c r="B94" s="33">
        <v>9</v>
      </c>
      <c r="C94" s="8">
        <f t="shared" si="10"/>
        <v>5.0420168067226894E-3</v>
      </c>
      <c r="D94" s="16">
        <v>3</v>
      </c>
      <c r="E94" s="16">
        <v>6</v>
      </c>
    </row>
    <row r="95" spans="1:5" ht="17.45" customHeight="1" x14ac:dyDescent="0.2">
      <c r="A95" s="32"/>
      <c r="B95" s="33"/>
      <c r="C95" s="8"/>
      <c r="D95" s="16"/>
      <c r="E95" s="16"/>
    </row>
    <row r="96" spans="1:5" ht="17.45" customHeight="1" x14ac:dyDescent="0.2">
      <c r="A96" s="5" t="s">
        <v>13</v>
      </c>
      <c r="B96" s="10">
        <f>SUM(B97:B102)</f>
        <v>195</v>
      </c>
      <c r="C96" s="8">
        <f t="shared" si="10"/>
        <v>0.1092436974789916</v>
      </c>
      <c r="D96" s="17">
        <f>SUM(D97:D102)</f>
        <v>52</v>
      </c>
      <c r="E96" s="17">
        <f>SUM(E97:E102)</f>
        <v>143</v>
      </c>
    </row>
    <row r="97" spans="1:5" ht="17.45" customHeight="1" x14ac:dyDescent="0.2">
      <c r="A97" s="29" t="s">
        <v>11</v>
      </c>
      <c r="B97" s="30">
        <v>60</v>
      </c>
      <c r="C97" s="8">
        <f t="shared" ref="C97:C102" si="11">+B97/$B$8</f>
        <v>3.3613445378151259E-2</v>
      </c>
      <c r="D97" s="16">
        <v>21</v>
      </c>
      <c r="E97" s="16">
        <v>39</v>
      </c>
    </row>
    <row r="98" spans="1:5" ht="17.45" customHeight="1" x14ac:dyDescent="0.2">
      <c r="A98" s="29" t="s">
        <v>20</v>
      </c>
      <c r="B98" s="30">
        <v>17</v>
      </c>
      <c r="C98" s="8">
        <f t="shared" si="11"/>
        <v>9.5238095238095247E-3</v>
      </c>
      <c r="D98" s="16">
        <v>6</v>
      </c>
      <c r="E98" s="16">
        <v>11</v>
      </c>
    </row>
    <row r="99" spans="1:5" ht="17.45" customHeight="1" x14ac:dyDescent="0.2">
      <c r="A99" s="29" t="s">
        <v>8</v>
      </c>
      <c r="B99" s="30">
        <v>24</v>
      </c>
      <c r="C99" s="8">
        <f t="shared" si="11"/>
        <v>1.3445378151260505E-2</v>
      </c>
      <c r="D99" s="16">
        <v>0</v>
      </c>
      <c r="E99" s="16">
        <v>24</v>
      </c>
    </row>
    <row r="100" spans="1:5" ht="17.45" customHeight="1" x14ac:dyDescent="0.2">
      <c r="A100" s="29" t="s">
        <v>15</v>
      </c>
      <c r="B100" s="30">
        <v>64</v>
      </c>
      <c r="C100" s="8">
        <f t="shared" si="11"/>
        <v>3.5854341736694675E-2</v>
      </c>
      <c r="D100" s="16">
        <v>12</v>
      </c>
      <c r="E100" s="16">
        <v>52</v>
      </c>
    </row>
    <row r="101" spans="1:5" ht="17.45" customHeight="1" x14ac:dyDescent="0.2">
      <c r="A101" s="29" t="s">
        <v>57</v>
      </c>
      <c r="B101" s="30">
        <v>9</v>
      </c>
      <c r="C101" s="8">
        <f t="shared" si="11"/>
        <v>5.0420168067226894E-3</v>
      </c>
      <c r="D101" s="16">
        <v>3</v>
      </c>
      <c r="E101" s="16">
        <v>6</v>
      </c>
    </row>
    <row r="102" spans="1:5" ht="17.45" customHeight="1" x14ac:dyDescent="0.2">
      <c r="A102" s="29" t="s">
        <v>21</v>
      </c>
      <c r="B102" s="30">
        <v>21</v>
      </c>
      <c r="C102" s="8">
        <f t="shared" si="11"/>
        <v>1.1764705882352941E-2</v>
      </c>
      <c r="D102" s="16">
        <v>10</v>
      </c>
      <c r="E102" s="16">
        <v>11</v>
      </c>
    </row>
    <row r="103" spans="1:5" ht="17.45" customHeight="1" x14ac:dyDescent="0.2">
      <c r="A103" s="26"/>
      <c r="B103" s="36"/>
      <c r="C103" s="8"/>
      <c r="D103" s="37"/>
      <c r="E103" s="37"/>
    </row>
    <row r="104" spans="1:5" ht="17.45" customHeight="1" x14ac:dyDescent="0.2">
      <c r="A104" s="4" t="s">
        <v>25</v>
      </c>
      <c r="B104" s="12">
        <f>B106+B112+B125</f>
        <v>320</v>
      </c>
      <c r="C104" s="8">
        <f t="shared" si="10"/>
        <v>0.17927170868347339</v>
      </c>
      <c r="D104" s="12">
        <f>D106+D112+D125</f>
        <v>83</v>
      </c>
      <c r="E104" s="13">
        <f>E106+E112+E125</f>
        <v>237</v>
      </c>
    </row>
    <row r="105" spans="1:5" ht="17.45" customHeight="1" x14ac:dyDescent="0.2">
      <c r="A105" s="26"/>
      <c r="B105" s="36"/>
      <c r="C105" s="8"/>
      <c r="D105" s="36"/>
      <c r="E105" s="37"/>
    </row>
    <row r="106" spans="1:5" ht="17.45" customHeight="1" x14ac:dyDescent="0.2">
      <c r="A106" s="5" t="s">
        <v>10</v>
      </c>
      <c r="B106" s="14">
        <f>SUM(B107:B110)</f>
        <v>115</v>
      </c>
      <c r="C106" s="8">
        <f t="shared" si="10"/>
        <v>6.4425770308123242E-2</v>
      </c>
      <c r="D106" s="14">
        <f>SUM(D107:D110)</f>
        <v>37</v>
      </c>
      <c r="E106" s="15">
        <f>SUM(E107:E110)</f>
        <v>78</v>
      </c>
    </row>
    <row r="107" spans="1:5" ht="17.45" customHeight="1" x14ac:dyDescent="0.2">
      <c r="A107" s="29" t="s">
        <v>11</v>
      </c>
      <c r="B107" s="43">
        <v>57</v>
      </c>
      <c r="C107" s="8">
        <f t="shared" si="10"/>
        <v>3.1932773109243695E-2</v>
      </c>
      <c r="D107" s="43">
        <v>13</v>
      </c>
      <c r="E107" s="44">
        <v>44</v>
      </c>
    </row>
    <row r="108" spans="1:5" ht="17.45" customHeight="1" x14ac:dyDescent="0.2">
      <c r="A108" s="29" t="s">
        <v>6</v>
      </c>
      <c r="B108" s="43">
        <v>16</v>
      </c>
      <c r="C108" s="8">
        <f t="shared" si="10"/>
        <v>8.9635854341736688E-3</v>
      </c>
      <c r="D108" s="43">
        <v>8</v>
      </c>
      <c r="E108" s="44">
        <v>8</v>
      </c>
    </row>
    <row r="109" spans="1:5" ht="17.45" customHeight="1" x14ac:dyDescent="0.2">
      <c r="A109" s="29" t="s">
        <v>31</v>
      </c>
      <c r="B109" s="43">
        <v>22</v>
      </c>
      <c r="C109" s="8"/>
      <c r="D109" s="43">
        <v>9</v>
      </c>
      <c r="E109" s="44">
        <v>13</v>
      </c>
    </row>
    <row r="110" spans="1:5" ht="17.45" customHeight="1" x14ac:dyDescent="0.2">
      <c r="A110" s="29" t="s">
        <v>12</v>
      </c>
      <c r="B110" s="43">
        <f>SUM(D110:E110)</f>
        <v>20</v>
      </c>
      <c r="C110" s="8">
        <f t="shared" si="10"/>
        <v>1.1204481792717087E-2</v>
      </c>
      <c r="D110" s="43">
        <v>7</v>
      </c>
      <c r="E110" s="44">
        <v>13</v>
      </c>
    </row>
    <row r="111" spans="1:5" ht="17.45" customHeight="1" x14ac:dyDescent="0.2">
      <c r="A111" s="32"/>
      <c r="B111" s="43"/>
      <c r="C111" s="8"/>
      <c r="D111" s="43"/>
      <c r="E111" s="44"/>
    </row>
    <row r="112" spans="1:5" ht="17.45" customHeight="1" x14ac:dyDescent="0.2">
      <c r="A112" s="5" t="s">
        <v>13</v>
      </c>
      <c r="B112" s="14">
        <f>SUM(B113:B123)</f>
        <v>202</v>
      </c>
      <c r="C112" s="8">
        <f t="shared" si="10"/>
        <v>0.11316526610644258</v>
      </c>
      <c r="D112" s="14">
        <f>SUM(D113:D123)</f>
        <v>46</v>
      </c>
      <c r="E112" s="15">
        <f>SUM(E113:E123)</f>
        <v>156</v>
      </c>
    </row>
    <row r="113" spans="1:5" ht="17.45" customHeight="1" x14ac:dyDescent="0.2">
      <c r="A113" s="29" t="s">
        <v>7</v>
      </c>
      <c r="B113" s="36">
        <v>19</v>
      </c>
      <c r="C113" s="8">
        <f t="shared" si="10"/>
        <v>1.0644257703081233E-2</v>
      </c>
      <c r="D113" s="43">
        <v>7</v>
      </c>
      <c r="E113" s="44">
        <v>12</v>
      </c>
    </row>
    <row r="114" spans="1:5" ht="17.45" customHeight="1" x14ac:dyDescent="0.2">
      <c r="A114" s="29" t="s">
        <v>17</v>
      </c>
      <c r="B114" s="36">
        <f>SUM(D114:E114)</f>
        <v>9</v>
      </c>
      <c r="C114" s="8">
        <f>+B114/$B$8</f>
        <v>5.0420168067226894E-3</v>
      </c>
      <c r="D114" s="43">
        <v>6</v>
      </c>
      <c r="E114" s="44">
        <v>3</v>
      </c>
    </row>
    <row r="115" spans="1:5" ht="17.45" customHeight="1" x14ac:dyDescent="0.2">
      <c r="A115" s="29" t="s">
        <v>11</v>
      </c>
      <c r="B115" s="36">
        <f>SUM(D115:E115)</f>
        <v>24</v>
      </c>
      <c r="C115" s="8">
        <f>+B115/$B$8</f>
        <v>1.3445378151260505E-2</v>
      </c>
      <c r="D115" s="43">
        <v>4</v>
      </c>
      <c r="E115" s="44">
        <v>20</v>
      </c>
    </row>
    <row r="116" spans="1:5" ht="17.45" customHeight="1" x14ac:dyDescent="0.2">
      <c r="A116" s="29" t="s">
        <v>8</v>
      </c>
      <c r="B116" s="36">
        <f>SUM(D116:E116)</f>
        <v>30</v>
      </c>
      <c r="C116" s="8">
        <f>+B116/$B$8</f>
        <v>1.680672268907563E-2</v>
      </c>
      <c r="D116" s="43">
        <v>2</v>
      </c>
      <c r="E116" s="44">
        <v>28</v>
      </c>
    </row>
    <row r="117" spans="1:5" ht="17.45" customHeight="1" x14ac:dyDescent="0.2">
      <c r="A117" s="29" t="s">
        <v>16</v>
      </c>
      <c r="B117" s="36">
        <v>13</v>
      </c>
      <c r="C117" s="8">
        <f t="shared" ref="C117:C118" si="12">+B117/$B$8</f>
        <v>7.2829131652661066E-3</v>
      </c>
      <c r="D117" s="43">
        <v>6</v>
      </c>
      <c r="E117" s="44">
        <v>7</v>
      </c>
    </row>
    <row r="118" spans="1:5" ht="17.45" customHeight="1" x14ac:dyDescent="0.2">
      <c r="A118" s="29" t="s">
        <v>48</v>
      </c>
      <c r="B118" s="36">
        <v>6</v>
      </c>
      <c r="C118" s="8">
        <f t="shared" si="12"/>
        <v>3.3613445378151263E-3</v>
      </c>
      <c r="D118" s="43">
        <v>1</v>
      </c>
      <c r="E118" s="44">
        <v>5</v>
      </c>
    </row>
    <row r="119" spans="1:5" ht="17.45" customHeight="1" x14ac:dyDescent="0.2">
      <c r="A119" s="29" t="s">
        <v>15</v>
      </c>
      <c r="B119" s="36">
        <f>SUM(D119:E119)</f>
        <v>33</v>
      </c>
      <c r="C119" s="8">
        <f>+B119/$B$8</f>
        <v>1.8487394957983194E-2</v>
      </c>
      <c r="D119" s="43">
        <v>8</v>
      </c>
      <c r="E119" s="44">
        <v>25</v>
      </c>
    </row>
    <row r="120" spans="1:5" ht="17.45" customHeight="1" x14ac:dyDescent="0.2">
      <c r="A120" s="29" t="s">
        <v>14</v>
      </c>
      <c r="B120" s="36">
        <f>SUM(D120:E120)</f>
        <v>11</v>
      </c>
      <c r="C120" s="8">
        <f>+B120/$B$8</f>
        <v>6.1624649859943975E-3</v>
      </c>
      <c r="D120" s="43">
        <v>1</v>
      </c>
      <c r="E120" s="44">
        <v>10</v>
      </c>
    </row>
    <row r="121" spans="1:5" ht="17.45" customHeight="1" x14ac:dyDescent="0.2">
      <c r="A121" s="29" t="s">
        <v>6</v>
      </c>
      <c r="B121" s="36">
        <f>SUM(D121:E121)</f>
        <v>17</v>
      </c>
      <c r="C121" s="8">
        <f>+B121/$B$8</f>
        <v>9.5238095238095247E-3</v>
      </c>
      <c r="D121" s="33">
        <v>7</v>
      </c>
      <c r="E121" s="34">
        <v>10</v>
      </c>
    </row>
    <row r="122" spans="1:5" ht="17.45" customHeight="1" x14ac:dyDescent="0.2">
      <c r="A122" s="29" t="s">
        <v>57</v>
      </c>
      <c r="B122" s="36">
        <v>17</v>
      </c>
      <c r="C122" s="8">
        <f>+B122/$B$8</f>
        <v>9.5238095238095247E-3</v>
      </c>
      <c r="D122" s="43">
        <v>3</v>
      </c>
      <c r="E122" s="44">
        <v>14</v>
      </c>
    </row>
    <row r="123" spans="1:5" ht="17.45" customHeight="1" x14ac:dyDescent="0.2">
      <c r="A123" s="29" t="s">
        <v>18</v>
      </c>
      <c r="B123" s="36">
        <f>SUM(D123:E123)</f>
        <v>23</v>
      </c>
      <c r="C123" s="8">
        <f>+B123/$B$8</f>
        <v>1.2885154061624649E-2</v>
      </c>
      <c r="D123" s="43">
        <v>1</v>
      </c>
      <c r="E123" s="44">
        <v>22</v>
      </c>
    </row>
    <row r="124" spans="1:5" ht="17.45" customHeight="1" x14ac:dyDescent="0.2">
      <c r="A124" s="32"/>
      <c r="B124" s="43"/>
      <c r="C124" s="8"/>
      <c r="D124" s="43"/>
      <c r="E124" s="44"/>
    </row>
    <row r="125" spans="1:5" ht="17.45" customHeight="1" x14ac:dyDescent="0.2">
      <c r="A125" s="5" t="s">
        <v>22</v>
      </c>
      <c r="B125" s="14">
        <v>3</v>
      </c>
      <c r="C125" s="8">
        <f t="shared" si="10"/>
        <v>1.6806722689075631E-3</v>
      </c>
      <c r="D125" s="14">
        <v>0</v>
      </c>
      <c r="E125" s="15">
        <v>3</v>
      </c>
    </row>
    <row r="126" spans="1:5" ht="17.45" customHeight="1" x14ac:dyDescent="0.2">
      <c r="A126" s="45" t="s">
        <v>23</v>
      </c>
      <c r="B126" s="43">
        <v>3</v>
      </c>
      <c r="C126" s="8">
        <f t="shared" si="10"/>
        <v>1.6806722689075631E-3</v>
      </c>
      <c r="D126" s="43">
        <v>0</v>
      </c>
      <c r="E126" s="44">
        <v>3</v>
      </c>
    </row>
    <row r="127" spans="1:5" ht="17.45" customHeight="1" x14ac:dyDescent="0.2">
      <c r="A127" s="25" t="s">
        <v>60</v>
      </c>
      <c r="B127" s="25"/>
      <c r="C127" s="46"/>
      <c r="D127" s="25"/>
      <c r="E127" s="25"/>
    </row>
  </sheetData>
  <sortState ref="A115:E127">
    <sortCondition ref="A115"/>
  </sortState>
  <mergeCells count="8">
    <mergeCell ref="A1:E1"/>
    <mergeCell ref="A2:E2"/>
    <mergeCell ref="E5:E6"/>
    <mergeCell ref="B3:E4"/>
    <mergeCell ref="C5:C6"/>
    <mergeCell ref="B5:B6"/>
    <mergeCell ref="D5:D6"/>
    <mergeCell ref="A3:A6"/>
  </mergeCells>
  <phoneticPr fontId="0" type="noConversion"/>
  <printOptions horizontalCentered="1"/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511-59 2018</vt:lpstr>
      <vt:lpstr>'511-59 2018'!Área_de_impresión</vt:lpstr>
    </vt:vector>
  </TitlesOfParts>
  <Company>CONTRALORIA GENERAL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NeilaPlanif</cp:lastModifiedBy>
  <cp:lastPrinted>2019-08-18T05:39:26Z</cp:lastPrinted>
  <dcterms:created xsi:type="dcterms:W3CDTF">1998-04-17T12:50:37Z</dcterms:created>
  <dcterms:modified xsi:type="dcterms:W3CDTF">2019-11-26T23:26:36Z</dcterms:modified>
</cp:coreProperties>
</file>